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iat\Desktop\ZAMÓWIENIA PUBLICZNE\Przetarg energia 28.10.21\"/>
    </mc:Choice>
  </mc:AlternateContent>
  <bookViews>
    <workbookView xWindow="0" yWindow="0" windowWidth="20496" windowHeight="7944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3" i="1" l="1"/>
  <c r="F73" i="1"/>
  <c r="I72" i="1"/>
  <c r="G72" i="1"/>
  <c r="F72" i="1"/>
  <c r="F71" i="1"/>
  <c r="F70" i="1"/>
  <c r="G69" i="1"/>
  <c r="F69" i="1"/>
  <c r="F68" i="1"/>
  <c r="M61" i="1"/>
  <c r="J70" i="1" s="1"/>
  <c r="M60" i="1"/>
  <c r="M59" i="1"/>
  <c r="M58" i="1"/>
  <c r="M57" i="1"/>
  <c r="M56" i="1"/>
  <c r="M55" i="1"/>
  <c r="M54" i="1"/>
  <c r="M53" i="1"/>
  <c r="M52" i="1"/>
  <c r="M51" i="1"/>
  <c r="J72" i="1" s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J73" i="1" s="1"/>
  <c r="M20" i="1"/>
  <c r="M19" i="1"/>
  <c r="M18" i="1"/>
  <c r="M17" i="1"/>
  <c r="M16" i="1"/>
  <c r="M15" i="1"/>
  <c r="M14" i="1"/>
  <c r="M13" i="1"/>
  <c r="M12" i="1"/>
  <c r="J71" i="1" s="1"/>
  <c r="M11" i="1"/>
  <c r="M10" i="1"/>
  <c r="M9" i="1"/>
  <c r="J69" i="1" s="1"/>
  <c r="M8" i="1"/>
  <c r="M7" i="1"/>
  <c r="J68" i="1" s="1"/>
  <c r="J74" i="1" l="1"/>
  <c r="M62" i="1"/>
</calcChain>
</file>

<file path=xl/sharedStrings.xml><?xml version="1.0" encoding="utf-8"?>
<sst xmlns="http://schemas.openxmlformats.org/spreadsheetml/2006/main" count="300" uniqueCount="239">
  <si>
    <t>Załącznik nr 2 do SWZ</t>
  </si>
  <si>
    <t xml:space="preserve"> Specyfikacja Punktów Poboru Energii Elektrycznej</t>
  </si>
  <si>
    <t>Lp.</t>
  </si>
  <si>
    <t>Adres PPE</t>
  </si>
  <si>
    <t>Taryfa</t>
  </si>
  <si>
    <t>Moc umowna [kW]</t>
  </si>
  <si>
    <t>Nr licznika</t>
  </si>
  <si>
    <t>Numer punktu poboru</t>
  </si>
  <si>
    <t>Poprzedni numer punktu poboru energii</t>
  </si>
  <si>
    <t>Szacunkowe zużycie roczne z podziałem na strefy [MWh]</t>
  </si>
  <si>
    <t>Suma zużycia rocznego MWh</t>
  </si>
  <si>
    <t xml:space="preserve">I strefa </t>
  </si>
  <si>
    <t xml:space="preserve">II strefa </t>
  </si>
  <si>
    <t xml:space="preserve">III strefa </t>
  </si>
  <si>
    <t>1.</t>
  </si>
  <si>
    <t>BORÓW, 66-200 Świebodzin</t>
  </si>
  <si>
    <t>C11</t>
  </si>
  <si>
    <t>590310600000260277</t>
  </si>
  <si>
    <t>PLENED00000590000000000240998467</t>
  </si>
  <si>
    <t>2.</t>
  </si>
  <si>
    <t>BORÓW Dz.151/1/zl.085, 66-200 Świebodzin</t>
  </si>
  <si>
    <t>C12a</t>
  </si>
  <si>
    <t>590310600000260208</t>
  </si>
  <si>
    <t>PLENED00000590000000000223564431</t>
  </si>
  <si>
    <t>3.</t>
  </si>
  <si>
    <t>Chociule, 66-200 Świebodzin</t>
  </si>
  <si>
    <t>C22a</t>
  </si>
  <si>
    <t>590310600000257383</t>
  </si>
  <si>
    <t>PLENED00000590000000000415206480</t>
  </si>
  <si>
    <t>4.</t>
  </si>
  <si>
    <t>590310600000260253</t>
  </si>
  <si>
    <t>PLENED00000590000000000240717483</t>
  </si>
  <si>
    <t>5.</t>
  </si>
  <si>
    <t>Glińsk, 66-200 Świebodzin</t>
  </si>
  <si>
    <t>C21</t>
  </si>
  <si>
    <t>590310600000297099</t>
  </si>
  <si>
    <t>PLENED00000590000000000415201472</t>
  </si>
  <si>
    <t>6.</t>
  </si>
  <si>
    <t>Gościkowo, 66-200 Świebodzin</t>
  </si>
  <si>
    <t>590310600000297105</t>
  </si>
  <si>
    <t xml:space="preserve">PLENED00000590000000000415202493 </t>
  </si>
  <si>
    <t>7.</t>
  </si>
  <si>
    <t>590310600000297006</t>
  </si>
  <si>
    <t xml:space="preserve">PLENED00000590000000000241412431 </t>
  </si>
  <si>
    <t>8.</t>
  </si>
  <si>
    <t>GRODZISZCZE, 66-200 Świebodzin</t>
  </si>
  <si>
    <t>590310600000260246</t>
  </si>
  <si>
    <t xml:space="preserve">PLENED00000590000000000240650434 </t>
  </si>
  <si>
    <t>9.</t>
  </si>
  <si>
    <t>JEZIORY, 66-200 Świebodzin</t>
  </si>
  <si>
    <t>590310600000257789</t>
  </si>
  <si>
    <t xml:space="preserve">PLENED00000590000000000240759492 </t>
  </si>
  <si>
    <t>10.</t>
  </si>
  <si>
    <t>JEZIORY Dz.164/1, 66-200 Świebodzin</t>
  </si>
  <si>
    <t>590310600000257734</t>
  </si>
  <si>
    <t xml:space="preserve">PLENED00000590000000000221460479 </t>
  </si>
  <si>
    <t>11.</t>
  </si>
  <si>
    <t>KAMIONKA 2, 66-200 Świebodzin</t>
  </si>
  <si>
    <t>590310600000257819</t>
  </si>
  <si>
    <t xml:space="preserve">PLENED00000590000000000221835497 </t>
  </si>
  <si>
    <t>12.</t>
  </si>
  <si>
    <t>KĘPSKO Dz.179/4, 66-200 Świebodzin</t>
  </si>
  <si>
    <t>590310600000257468</t>
  </si>
  <si>
    <t xml:space="preserve">PLENED00000590000000000223386476 </t>
  </si>
  <si>
    <t>13.</t>
  </si>
  <si>
    <t>KĘPSKO Dz.18, 66-200 Świebodzin</t>
  </si>
  <si>
    <t>590310600000257444</t>
  </si>
  <si>
    <t xml:space="preserve">PLENED00000590000000000223384434 </t>
  </si>
  <si>
    <t>14.</t>
  </si>
  <si>
    <t>KUPIENINO, 66-200 Świebodzin</t>
  </si>
  <si>
    <t>B11</t>
  </si>
  <si>
    <t>590310600000297082</t>
  </si>
  <si>
    <t xml:space="preserve">PLENED00000590000000000415200451 </t>
  </si>
  <si>
    <t>15.</t>
  </si>
  <si>
    <t>KUPIENINO Dz.39, 66-200 Świebodzin</t>
  </si>
  <si>
    <t>590310600000257758</t>
  </si>
  <si>
    <t xml:space="preserve">PLENED00000590000000000221463445 </t>
  </si>
  <si>
    <t>16.</t>
  </si>
  <si>
    <t>KUPIENINO Dz.56/2, 66-200 Świebodzin</t>
  </si>
  <si>
    <t>590310600000257741</t>
  </si>
  <si>
    <t xml:space="preserve">PLENED00000590000000000221461403 </t>
  </si>
  <si>
    <t>17.</t>
  </si>
  <si>
    <t>LUBINICKO 64, 66-200 Świebodzin</t>
  </si>
  <si>
    <t>590310600000257772</t>
  </si>
  <si>
    <t xml:space="preserve">PLENED00000590000000000240663416 </t>
  </si>
  <si>
    <t>18.</t>
  </si>
  <si>
    <t>Lubogóra, 66-200 Świebodzin</t>
  </si>
  <si>
    <t>590310600000297112</t>
  </si>
  <si>
    <t xml:space="preserve">PLENED00000590000000000415204438 </t>
  </si>
  <si>
    <t>19.</t>
  </si>
  <si>
    <t>590310600000260291</t>
  </si>
  <si>
    <t xml:space="preserve">PLENED00000590000000000241003475 </t>
  </si>
  <si>
    <t>20.</t>
  </si>
  <si>
    <t>590310600000260284</t>
  </si>
  <si>
    <t xml:space="preserve">PLENED00000590000000000241002454 </t>
  </si>
  <si>
    <t>21.</t>
  </si>
  <si>
    <t>ŁUGÓW Dz.310/5, 66-200 Świebodzin</t>
  </si>
  <si>
    <t>590310600000257833</t>
  </si>
  <si>
    <t xml:space="preserve">PLENED00000590000000000221855432 </t>
  </si>
  <si>
    <t>22.</t>
  </si>
  <si>
    <t>ŁUGÓW Dz.328/1, 66-200 Świebodzin</t>
  </si>
  <si>
    <t>590310600000257826</t>
  </si>
  <si>
    <t xml:space="preserve">PLENED00000590000000000221854411 </t>
  </si>
  <si>
    <t>23.</t>
  </si>
  <si>
    <t>NOWY DWOREK DZ. 184, 66-200 Świebodzin</t>
  </si>
  <si>
    <t>590310600000257802</t>
  </si>
  <si>
    <t xml:space="preserve">PLENED00000590000000000221318407 </t>
  </si>
  <si>
    <t>24.</t>
  </si>
  <si>
    <t>NOWY DWOREK DZ.255/15, 66-200 Świebodzin</t>
  </si>
  <si>
    <t>590310600000257796</t>
  </si>
  <si>
    <t xml:space="preserve">PLENED00000590000000000221317483 </t>
  </si>
  <si>
    <t>25.</t>
  </si>
  <si>
    <t>OSOGÓRA Dz.65/1, 66-200 Świebodzin</t>
  </si>
  <si>
    <t>590310600000260192</t>
  </si>
  <si>
    <t xml:space="preserve">PLENED00000590000000000221897441 </t>
  </si>
  <si>
    <t>26.</t>
  </si>
  <si>
    <t>PODLESIE PS-16/na sł., 66-200 Świebodzin</t>
  </si>
  <si>
    <t>590310600000257505</t>
  </si>
  <si>
    <t xml:space="preserve">PLENED00000590000000000223392408 </t>
  </si>
  <si>
    <t>27.</t>
  </si>
  <si>
    <t>RAKÓW 13, 66-200 Świebodzin</t>
  </si>
  <si>
    <t>590310600000257710</t>
  </si>
  <si>
    <t xml:space="preserve">PLENED00000590000000000241625442 </t>
  </si>
  <si>
    <t>28.</t>
  </si>
  <si>
    <t>RAKÓW Dz.103, 66-200 Świebodzin</t>
  </si>
  <si>
    <t>590310600000257475</t>
  </si>
  <si>
    <t xml:space="preserve">PLENED00000590000000000223387497 </t>
  </si>
  <si>
    <t>29.</t>
  </si>
  <si>
    <t>RAKÓW Dz.111/1, 66-200 Świebodzin</t>
  </si>
  <si>
    <t>590310600000257482</t>
  </si>
  <si>
    <t xml:space="preserve">PLENED00000590000000000223388421 </t>
  </si>
  <si>
    <t>30.</t>
  </si>
  <si>
    <t>RAKÓW Dz.80/2, 66-200 Świebodzin</t>
  </si>
  <si>
    <t>590310600000257451</t>
  </si>
  <si>
    <t xml:space="preserve">PLENED00000590000000000223385455 </t>
  </si>
  <si>
    <t>31.</t>
  </si>
  <si>
    <t>ROSIN 35, 66-200 Świebodzin</t>
  </si>
  <si>
    <t>590310600000257727</t>
  </si>
  <si>
    <t xml:space="preserve">PLENED00000590000000000241644453 </t>
  </si>
  <si>
    <t>32.</t>
  </si>
  <si>
    <t>ROSIN Dz.54/71, 66-200 Świebodzin</t>
  </si>
  <si>
    <t>590310600000257437</t>
  </si>
  <si>
    <t xml:space="preserve">PLENED00000590000000000223383413 </t>
  </si>
  <si>
    <t>33.</t>
  </si>
  <si>
    <t>ROSIN Dz.78, 66-200 Świebodzin</t>
  </si>
  <si>
    <t>590310600000257499</t>
  </si>
  <si>
    <t xml:space="preserve">PLENED00000590000000000223389442 </t>
  </si>
  <si>
    <t>34.</t>
  </si>
  <si>
    <t>ROZŁOGI  Dz.22/1/zł.494, 66-200 Świebodzin</t>
  </si>
  <si>
    <t>590310600000260178</t>
  </si>
  <si>
    <t xml:space="preserve">PLENED00000590000000000221857474 </t>
  </si>
  <si>
    <t>35.</t>
  </si>
  <si>
    <t>ROZŁOGI Dz.74/1, 66-200 Świebodzin</t>
  </si>
  <si>
    <t xml:space="preserve">PLENED00000590000000000221856453 </t>
  </si>
  <si>
    <t>36.</t>
  </si>
  <si>
    <t>Rudgerzowice dz.nr 106, 66-200 Świebodzin</t>
  </si>
  <si>
    <t>590310600000297075</t>
  </si>
  <si>
    <t xml:space="preserve">PLENED00000590000000000415194422 </t>
  </si>
  <si>
    <t>37.</t>
  </si>
  <si>
    <t>RUSINÓW, 66-200 Świebodzin</t>
  </si>
  <si>
    <t>590310600000296986</t>
  </si>
  <si>
    <t xml:space="preserve">PLENED00000590000000000241387488 </t>
  </si>
  <si>
    <t>38.</t>
  </si>
  <si>
    <t>590310600000296993</t>
  </si>
  <si>
    <t xml:space="preserve">PLENED00000590000000000241407423 </t>
  </si>
  <si>
    <t>39.</t>
  </si>
  <si>
    <t>Rzeczyca, 66-200 Świebodzin</t>
  </si>
  <si>
    <t>590310600000257406</t>
  </si>
  <si>
    <t xml:space="preserve">PLENED00000590000000000415219462 </t>
  </si>
  <si>
    <t>40.</t>
  </si>
  <si>
    <t>Os. Słoneczne, 66-200 Świebodzin</t>
  </si>
  <si>
    <t>590310600000260239</t>
  </si>
  <si>
    <t xml:space="preserve">PLENED00000590000000000240254460 </t>
  </si>
  <si>
    <t>41.</t>
  </si>
  <si>
    <t>Os. Widok, 66-200 Świebodzin</t>
  </si>
  <si>
    <t>590310600000257703</t>
  </si>
  <si>
    <t xml:space="preserve">PLENED00000590000000000240375479 </t>
  </si>
  <si>
    <t>42.</t>
  </si>
  <si>
    <t>590310600000257376</t>
  </si>
  <si>
    <t xml:space="preserve">PLENED00000590000000000415205459 </t>
  </si>
  <si>
    <t>43.</t>
  </si>
  <si>
    <t>Os. Widok dz.200/2/zł.39, 66-200 Świebodzin</t>
  </si>
  <si>
    <t>590310600000257420</t>
  </si>
  <si>
    <t xml:space="preserve">PLENED00000590000000000222109431 </t>
  </si>
  <si>
    <t>44.</t>
  </si>
  <si>
    <t>UL. Kozia, 66-200 Świebodzin</t>
  </si>
  <si>
    <t>590310600000260215</t>
  </si>
  <si>
    <t xml:space="preserve">PLENED00000590000000000239850415 </t>
  </si>
  <si>
    <t>45.</t>
  </si>
  <si>
    <t>UL. Młyńska, 66-200 Świebodzin</t>
  </si>
  <si>
    <t>B23</t>
  </si>
  <si>
    <t>590310600000297051</t>
  </si>
  <si>
    <t xml:space="preserve">PLENED00000590000000000415188490 </t>
  </si>
  <si>
    <t>46.</t>
  </si>
  <si>
    <t>UL. Młyńska 37, 66-200 Świebodzin</t>
  </si>
  <si>
    <t>590310600000297037</t>
  </si>
  <si>
    <t xml:space="preserve">PLENED00000590000000000415143418 </t>
  </si>
  <si>
    <t>47.</t>
  </si>
  <si>
    <t>UL. Wodociągowa, 66-200 Świebodzin</t>
  </si>
  <si>
    <t>590310600000297044</t>
  </si>
  <si>
    <t xml:space="preserve">PLENED00000590000000000415153434 </t>
  </si>
  <si>
    <t>48.</t>
  </si>
  <si>
    <t>UL. Żaków, 66-200 Świebodzin</t>
  </si>
  <si>
    <t>590310600000260222</t>
  </si>
  <si>
    <t xml:space="preserve">PLENED00000590000000000240041449 </t>
  </si>
  <si>
    <t>49.</t>
  </si>
  <si>
    <t>WILKOWO Dz.182/8, 66-200 Świebodzin</t>
  </si>
  <si>
    <t>590310600000296979</t>
  </si>
  <si>
    <t xml:space="preserve">PLENED00000590000000000241034447 </t>
  </si>
  <si>
    <t>50.</t>
  </si>
  <si>
    <t>WILKOWO Dz.236/przepo, 66-200 Świebodzin</t>
  </si>
  <si>
    <t>590310600000260185</t>
  </si>
  <si>
    <t xml:space="preserve">PLENED00000590000000000445759438 </t>
  </si>
  <si>
    <t>51.</t>
  </si>
  <si>
    <t>WILKOWO Dz.29/53, 66-200 Świebodzin</t>
  </si>
  <si>
    <t>590310600000260314</t>
  </si>
  <si>
    <t xml:space="preserve">PLENED00000590000000000241033426 </t>
  </si>
  <si>
    <t>52.</t>
  </si>
  <si>
    <t>WILKOWO Dz.35/9, 66-200 Świebodzin</t>
  </si>
  <si>
    <t>590310600000260307</t>
  </si>
  <si>
    <t xml:space="preserve">PLENED00000590000000000241032405 </t>
  </si>
  <si>
    <t>53.</t>
  </si>
  <si>
    <t>WITOSŁAW, 66-200 Świebodzin</t>
  </si>
  <si>
    <t>590310600000297013</t>
  </si>
  <si>
    <t xml:space="preserve">PLENED00000590000000000241450453 </t>
  </si>
  <si>
    <t>54.</t>
  </si>
  <si>
    <t>WITYŃ przepomp./zł. 01, 66-200 Świebodzin</t>
  </si>
  <si>
    <t>590310600000257765</t>
  </si>
  <si>
    <t xml:space="preserve">PLENED00000590000000000221468453 </t>
  </si>
  <si>
    <t>55.</t>
  </si>
  <si>
    <t xml:space="preserve">Jeziory stacja przeładunkowa </t>
  </si>
  <si>
    <t>-</t>
  </si>
  <si>
    <t>PLENDED00000590000000000413076467</t>
  </si>
  <si>
    <t>I STREFA</t>
  </si>
  <si>
    <t>II STREFA</t>
  </si>
  <si>
    <t xml:space="preserve">III STREFA </t>
  </si>
  <si>
    <t>RAZEM</t>
  </si>
  <si>
    <t>C22A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</si>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</sst>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>
    <font>
      <sz val="11"/>
      <color theme="1"/>
      <name val="Calibri"/>
      <family val="2"/>
      <charset val="238"/>
      <scheme val="minor"/>
    </font>
    <font>
      <sz val="16"/>
      <color theme="1"/>
      <name val="Czcionka tekstu podstawowego"/>
      <family val="2"/>
      <charset val="238"/>
    </font>
    <font>
      <sz val="16"/>
      <color theme="1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1" xfId="0" applyNumberFormat="1" applyFont="1" applyBorder="1"/>
    <xf numFmtId="164" fontId="2" fillId="0" borderId="0" xfId="0" applyNumberFormat="1" applyFont="1"/>
    <xf numFmtId="164" fontId="2" fillId="0" borderId="14" xfId="0" applyNumberFormat="1" applyFont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4" fontId="2" fillId="4" borderId="14" xfId="0" applyNumberFormat="1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74"/>
  <sheetViews>
    <sheetView tabSelected="1" topLeftCell="B1" workbookViewId="0">
      <selection activeCell="J74" sqref="J74"/>
    </sheetView>
  </sheetViews>
  <sheetFormatPr defaultRowHeight="14.4"/>
  <cols>
    <col min="3" max="3" width="5.109375" bestFit="1" customWidth="1"/>
    <col min="4" max="4" width="61.44140625" bestFit="1" customWidth="1"/>
    <col min="5" max="5" width="10.33203125" customWidth="1"/>
    <col min="6" max="6" width="15.44140625" customWidth="1"/>
    <col min="7" max="7" width="16" customWidth="1"/>
    <col min="8" max="8" width="33.33203125" customWidth="1"/>
    <col min="9" max="9" width="55.109375" bestFit="1" customWidth="1"/>
    <col min="10" max="10" width="13.88671875" bestFit="1" customWidth="1"/>
    <col min="11" max="11" width="11.44140625" bestFit="1" customWidth="1"/>
    <col min="12" max="12" width="13.88671875" bestFit="1" customWidth="1"/>
    <col min="13" max="13" width="19.44140625" customWidth="1"/>
  </cols>
  <sheetData>
    <row r="2" spans="3:13" ht="20.399999999999999">
      <c r="C2" s="21" t="s">
        <v>0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3:13" ht="21.6" thickBot="1">
      <c r="C3" s="1"/>
      <c r="D3" s="22" t="s">
        <v>1</v>
      </c>
      <c r="E3" s="22"/>
      <c r="F3" s="22"/>
      <c r="G3" s="22"/>
      <c r="H3" s="22"/>
      <c r="I3" s="22"/>
      <c r="J3" s="22"/>
      <c r="K3" s="22"/>
      <c r="L3" s="22"/>
      <c r="M3" s="22"/>
    </row>
    <row r="4" spans="3:13">
      <c r="C4" s="23" t="s">
        <v>2</v>
      </c>
      <c r="D4" s="23" t="s">
        <v>3</v>
      </c>
      <c r="E4" s="23" t="s">
        <v>4</v>
      </c>
      <c r="F4" s="23" t="s">
        <v>5</v>
      </c>
      <c r="G4" s="25" t="s">
        <v>6</v>
      </c>
      <c r="H4" s="23" t="s">
        <v>7</v>
      </c>
      <c r="I4" s="25" t="s">
        <v>8</v>
      </c>
      <c r="J4" s="28" t="s">
        <v>9</v>
      </c>
      <c r="K4" s="29"/>
      <c r="L4" s="30"/>
      <c r="M4" s="19" t="s">
        <v>10</v>
      </c>
    </row>
    <row r="5" spans="3:13" ht="33.75" customHeight="1" thickBot="1">
      <c r="C5" s="24"/>
      <c r="D5" s="24"/>
      <c r="E5" s="24"/>
      <c r="F5" s="24"/>
      <c r="G5" s="26"/>
      <c r="H5" s="24"/>
      <c r="I5" s="26"/>
      <c r="J5" s="31"/>
      <c r="K5" s="32"/>
      <c r="L5" s="33"/>
      <c r="M5" s="20"/>
    </row>
    <row r="6" spans="3:13" ht="44.25" customHeight="1">
      <c r="C6" s="24"/>
      <c r="D6" s="24"/>
      <c r="E6" s="24"/>
      <c r="F6" s="24"/>
      <c r="G6" s="26"/>
      <c r="H6" s="27"/>
      <c r="I6" s="26"/>
      <c r="J6" s="2" t="s">
        <v>11</v>
      </c>
      <c r="K6" s="2" t="s">
        <v>12</v>
      </c>
      <c r="L6" s="2" t="s">
        <v>13</v>
      </c>
      <c r="M6" s="20"/>
    </row>
    <row r="7" spans="3:13" ht="21">
      <c r="C7" s="3" t="s">
        <v>14</v>
      </c>
      <c r="D7" s="4" t="s">
        <v>15</v>
      </c>
      <c r="E7" s="5" t="s">
        <v>16</v>
      </c>
      <c r="F7" s="5">
        <v>22</v>
      </c>
      <c r="G7" s="5">
        <v>82677497</v>
      </c>
      <c r="H7" s="6" t="s">
        <v>17</v>
      </c>
      <c r="I7" s="5" t="s">
        <v>18</v>
      </c>
      <c r="J7" s="7">
        <v>12.321999999999999</v>
      </c>
      <c r="K7" s="7"/>
      <c r="L7" s="7"/>
      <c r="M7" s="7">
        <f>J7</f>
        <v>12.321999999999999</v>
      </c>
    </row>
    <row r="8" spans="3:13" ht="21">
      <c r="C8" s="3" t="s">
        <v>19</v>
      </c>
      <c r="D8" s="4" t="s">
        <v>20</v>
      </c>
      <c r="E8" s="5" t="s">
        <v>21</v>
      </c>
      <c r="F8" s="5">
        <v>14</v>
      </c>
      <c r="G8" s="5">
        <v>8913828</v>
      </c>
      <c r="H8" s="6" t="s">
        <v>22</v>
      </c>
      <c r="I8" s="5" t="s">
        <v>23</v>
      </c>
      <c r="J8" s="7">
        <v>1</v>
      </c>
      <c r="K8" s="7">
        <v>4.7160000000000002</v>
      </c>
      <c r="L8" s="7"/>
      <c r="M8" s="7">
        <f>J8+K8</f>
        <v>5.7160000000000002</v>
      </c>
    </row>
    <row r="9" spans="3:13" ht="21">
      <c r="C9" s="3" t="s">
        <v>24</v>
      </c>
      <c r="D9" s="4" t="s">
        <v>25</v>
      </c>
      <c r="E9" s="5" t="s">
        <v>26</v>
      </c>
      <c r="F9" s="5">
        <v>41</v>
      </c>
      <c r="G9" s="5">
        <v>96777210</v>
      </c>
      <c r="H9" s="6" t="s">
        <v>27</v>
      </c>
      <c r="I9" s="5" t="s">
        <v>28</v>
      </c>
      <c r="J9" s="7">
        <v>6.1970000000000001</v>
      </c>
      <c r="K9" s="7">
        <v>15.901999999999999</v>
      </c>
      <c r="L9" s="7"/>
      <c r="M9" s="7">
        <f>J9+K9</f>
        <v>22.099</v>
      </c>
    </row>
    <row r="10" spans="3:13" ht="21">
      <c r="C10" s="3" t="s">
        <v>29</v>
      </c>
      <c r="D10" s="4" t="s">
        <v>25</v>
      </c>
      <c r="E10" s="5" t="s">
        <v>21</v>
      </c>
      <c r="F10" s="5">
        <v>27</v>
      </c>
      <c r="G10" s="5">
        <v>3315024</v>
      </c>
      <c r="H10" s="6" t="s">
        <v>30</v>
      </c>
      <c r="I10" s="5" t="s">
        <v>31</v>
      </c>
      <c r="J10" s="7">
        <v>4.202</v>
      </c>
      <c r="K10" s="7">
        <v>20.623000000000001</v>
      </c>
      <c r="L10" s="7"/>
      <c r="M10" s="7">
        <f>J10+K10</f>
        <v>24.825000000000003</v>
      </c>
    </row>
    <row r="11" spans="3:13" ht="21">
      <c r="C11" s="3" t="s">
        <v>32</v>
      </c>
      <c r="D11" s="4" t="s">
        <v>33</v>
      </c>
      <c r="E11" s="5" t="s">
        <v>34</v>
      </c>
      <c r="F11" s="5">
        <v>41</v>
      </c>
      <c r="G11" s="5">
        <v>96778360</v>
      </c>
      <c r="H11" s="6" t="s">
        <v>35</v>
      </c>
      <c r="I11" s="5" t="s">
        <v>36</v>
      </c>
      <c r="J11" s="8">
        <v>28.96</v>
      </c>
      <c r="K11" s="7"/>
      <c r="L11" s="7"/>
      <c r="M11" s="7">
        <f t="shared" ref="M11:M49" si="0">J11</f>
        <v>28.96</v>
      </c>
    </row>
    <row r="12" spans="3:13" ht="21">
      <c r="C12" s="3" t="s">
        <v>37</v>
      </c>
      <c r="D12" s="4" t="s">
        <v>38</v>
      </c>
      <c r="E12" s="5" t="s">
        <v>34</v>
      </c>
      <c r="F12" s="5">
        <v>50</v>
      </c>
      <c r="G12" s="5">
        <v>96778592</v>
      </c>
      <c r="H12" s="6" t="s">
        <v>39</v>
      </c>
      <c r="I12" s="9" t="s">
        <v>40</v>
      </c>
      <c r="J12" s="7">
        <v>40.231000000000002</v>
      </c>
      <c r="K12" s="7"/>
      <c r="L12" s="7"/>
      <c r="M12" s="7">
        <f t="shared" si="0"/>
        <v>40.231000000000002</v>
      </c>
    </row>
    <row r="13" spans="3:13" ht="21">
      <c r="C13" s="3" t="s">
        <v>41</v>
      </c>
      <c r="D13" s="4" t="s">
        <v>38</v>
      </c>
      <c r="E13" s="5" t="s">
        <v>16</v>
      </c>
      <c r="F13" s="5">
        <v>22</v>
      </c>
      <c r="G13" s="5">
        <v>90919016</v>
      </c>
      <c r="H13" s="6" t="s">
        <v>42</v>
      </c>
      <c r="I13" s="9" t="s">
        <v>43</v>
      </c>
      <c r="J13" s="7">
        <v>26.353000000000002</v>
      </c>
      <c r="K13" s="7"/>
      <c r="L13" s="7"/>
      <c r="M13" s="7">
        <f t="shared" si="0"/>
        <v>26.353000000000002</v>
      </c>
    </row>
    <row r="14" spans="3:13" ht="21">
      <c r="C14" s="3" t="s">
        <v>44</v>
      </c>
      <c r="D14" s="4" t="s">
        <v>45</v>
      </c>
      <c r="E14" s="5" t="s">
        <v>16</v>
      </c>
      <c r="F14" s="5">
        <v>11</v>
      </c>
      <c r="G14" s="5">
        <v>8896851</v>
      </c>
      <c r="H14" s="6" t="s">
        <v>46</v>
      </c>
      <c r="I14" s="9" t="s">
        <v>47</v>
      </c>
      <c r="J14" s="7">
        <v>5.1230000000000002</v>
      </c>
      <c r="K14" s="7"/>
      <c r="L14" s="7"/>
      <c r="M14" s="7">
        <f t="shared" si="0"/>
        <v>5.1230000000000002</v>
      </c>
    </row>
    <row r="15" spans="3:13" ht="21">
      <c r="C15" s="3" t="s">
        <v>48</v>
      </c>
      <c r="D15" s="4" t="s">
        <v>49</v>
      </c>
      <c r="E15" s="5" t="s">
        <v>21</v>
      </c>
      <c r="F15" s="5">
        <v>27</v>
      </c>
      <c r="G15" s="5">
        <v>85981572</v>
      </c>
      <c r="H15" s="6" t="s">
        <v>50</v>
      </c>
      <c r="I15" s="5" t="s">
        <v>51</v>
      </c>
      <c r="J15" s="7">
        <v>1.385</v>
      </c>
      <c r="K15" s="7">
        <v>4.7649999999999997</v>
      </c>
      <c r="L15" s="7"/>
      <c r="M15" s="7">
        <f>J15+K15</f>
        <v>6.1499999999999995</v>
      </c>
    </row>
    <row r="16" spans="3:13" ht="21">
      <c r="C16" s="3" t="s">
        <v>52</v>
      </c>
      <c r="D16" s="4" t="s">
        <v>53</v>
      </c>
      <c r="E16" s="5" t="s">
        <v>21</v>
      </c>
      <c r="F16" s="5">
        <v>14</v>
      </c>
      <c r="G16" s="5">
        <v>9489770</v>
      </c>
      <c r="H16" s="6" t="s">
        <v>54</v>
      </c>
      <c r="I16" s="5" t="s">
        <v>55</v>
      </c>
      <c r="J16" s="7">
        <v>7.5999999999999998E-2</v>
      </c>
      <c r="K16" s="7">
        <v>0.19700000000000001</v>
      </c>
      <c r="L16" s="7"/>
      <c r="M16" s="7">
        <f>J16+K16</f>
        <v>0.27300000000000002</v>
      </c>
    </row>
    <row r="17" spans="3:13" ht="21">
      <c r="C17" s="3" t="s">
        <v>56</v>
      </c>
      <c r="D17" s="4" t="s">
        <v>57</v>
      </c>
      <c r="E17" s="5" t="s">
        <v>16</v>
      </c>
      <c r="F17" s="5">
        <v>15</v>
      </c>
      <c r="G17" s="5">
        <v>46366905</v>
      </c>
      <c r="H17" s="6" t="s">
        <v>58</v>
      </c>
      <c r="I17" s="5" t="s">
        <v>59</v>
      </c>
      <c r="J17" s="7">
        <v>0.435</v>
      </c>
      <c r="K17" s="7"/>
      <c r="L17" s="7"/>
      <c r="M17" s="7">
        <f t="shared" si="0"/>
        <v>0.435</v>
      </c>
    </row>
    <row r="18" spans="3:13" ht="21">
      <c r="C18" s="3" t="s">
        <v>60</v>
      </c>
      <c r="D18" s="4" t="s">
        <v>61</v>
      </c>
      <c r="E18" s="5" t="s">
        <v>21</v>
      </c>
      <c r="F18" s="5">
        <v>14</v>
      </c>
      <c r="G18" s="5">
        <v>90916874</v>
      </c>
      <c r="H18" s="6" t="s">
        <v>62</v>
      </c>
      <c r="I18" s="5" t="s">
        <v>63</v>
      </c>
      <c r="J18" s="7">
        <v>0.39300000000000002</v>
      </c>
      <c r="K18" s="7">
        <v>1.9179999999999999</v>
      </c>
      <c r="L18" s="7"/>
      <c r="M18" s="7">
        <f>J18+K18</f>
        <v>2.3109999999999999</v>
      </c>
    </row>
    <row r="19" spans="3:13" ht="21">
      <c r="C19" s="3" t="s">
        <v>64</v>
      </c>
      <c r="D19" s="4" t="s">
        <v>65</v>
      </c>
      <c r="E19" s="5" t="s">
        <v>16</v>
      </c>
      <c r="F19" s="5">
        <v>9</v>
      </c>
      <c r="G19" s="5">
        <v>9302311</v>
      </c>
      <c r="H19" s="6" t="s">
        <v>66</v>
      </c>
      <c r="I19" s="5" t="s">
        <v>67</v>
      </c>
      <c r="J19" s="7">
        <v>0.60099999999999998</v>
      </c>
      <c r="K19" s="7"/>
      <c r="L19" s="7"/>
      <c r="M19" s="7">
        <f t="shared" si="0"/>
        <v>0.60099999999999998</v>
      </c>
    </row>
    <row r="20" spans="3:13" ht="21">
      <c r="C20" s="3" t="s">
        <v>68</v>
      </c>
      <c r="D20" s="4" t="s">
        <v>69</v>
      </c>
      <c r="E20" s="5" t="s">
        <v>70</v>
      </c>
      <c r="F20" s="5">
        <v>15</v>
      </c>
      <c r="G20" s="5">
        <v>5134096</v>
      </c>
      <c r="H20" s="6" t="s">
        <v>71</v>
      </c>
      <c r="I20" s="5" t="s">
        <v>72</v>
      </c>
      <c r="J20" s="7">
        <v>11.266</v>
      </c>
      <c r="K20" s="7"/>
      <c r="L20" s="7"/>
      <c r="M20" s="7">
        <f t="shared" si="0"/>
        <v>11.266</v>
      </c>
    </row>
    <row r="21" spans="3:13" ht="21">
      <c r="C21" s="3" t="s">
        <v>73</v>
      </c>
      <c r="D21" s="4" t="s">
        <v>74</v>
      </c>
      <c r="E21" s="5" t="s">
        <v>21</v>
      </c>
      <c r="F21" s="5">
        <v>7</v>
      </c>
      <c r="G21" s="5">
        <v>10205323</v>
      </c>
      <c r="H21" s="6" t="s">
        <v>75</v>
      </c>
      <c r="I21" s="5" t="s">
        <v>76</v>
      </c>
      <c r="J21" s="7">
        <v>0.91300000000000003</v>
      </c>
      <c r="K21" s="7">
        <v>3.03</v>
      </c>
      <c r="L21" s="7"/>
      <c r="M21" s="7">
        <f>J21+K21</f>
        <v>3.9429999999999996</v>
      </c>
    </row>
    <row r="22" spans="3:13" ht="21">
      <c r="C22" s="3" t="s">
        <v>77</v>
      </c>
      <c r="D22" s="4" t="s">
        <v>78</v>
      </c>
      <c r="E22" s="5" t="s">
        <v>16</v>
      </c>
      <c r="F22" s="5">
        <v>14</v>
      </c>
      <c r="G22" s="5">
        <v>9426548</v>
      </c>
      <c r="H22" s="6" t="s">
        <v>79</v>
      </c>
      <c r="I22" s="5" t="s">
        <v>80</v>
      </c>
      <c r="J22" s="7">
        <v>3.9470000000000001</v>
      </c>
      <c r="K22" s="7"/>
      <c r="L22" s="7"/>
      <c r="M22" s="7">
        <f t="shared" si="0"/>
        <v>3.9470000000000001</v>
      </c>
    </row>
    <row r="23" spans="3:13" ht="21">
      <c r="C23" s="3" t="s">
        <v>81</v>
      </c>
      <c r="D23" s="4" t="s">
        <v>82</v>
      </c>
      <c r="E23" s="5" t="s">
        <v>16</v>
      </c>
      <c r="F23" s="5">
        <v>27</v>
      </c>
      <c r="G23" s="5">
        <v>12645822</v>
      </c>
      <c r="H23" s="6" t="s">
        <v>83</v>
      </c>
      <c r="I23" s="5" t="s">
        <v>84</v>
      </c>
      <c r="J23" s="7">
        <v>8.516</v>
      </c>
      <c r="K23" s="7"/>
      <c r="L23" s="7"/>
      <c r="M23" s="7">
        <f t="shared" si="0"/>
        <v>8.516</v>
      </c>
    </row>
    <row r="24" spans="3:13" ht="21">
      <c r="C24" s="3" t="s">
        <v>85</v>
      </c>
      <c r="D24" s="4" t="s">
        <v>86</v>
      </c>
      <c r="E24" s="5" t="s">
        <v>34</v>
      </c>
      <c r="F24" s="5">
        <v>41</v>
      </c>
      <c r="G24" s="5">
        <v>96861625</v>
      </c>
      <c r="H24" s="6" t="s">
        <v>87</v>
      </c>
      <c r="I24" s="5" t="s">
        <v>88</v>
      </c>
      <c r="J24" s="7">
        <v>16.341999999999999</v>
      </c>
      <c r="K24" s="7"/>
      <c r="L24" s="7"/>
      <c r="M24" s="7">
        <f t="shared" si="0"/>
        <v>16.341999999999999</v>
      </c>
    </row>
    <row r="25" spans="3:13" ht="21">
      <c r="C25" s="3" t="s">
        <v>89</v>
      </c>
      <c r="D25" s="4" t="s">
        <v>86</v>
      </c>
      <c r="E25" s="5" t="s">
        <v>16</v>
      </c>
      <c r="F25" s="5">
        <v>11</v>
      </c>
      <c r="G25" s="5">
        <v>82677462</v>
      </c>
      <c r="H25" s="6" t="s">
        <v>90</v>
      </c>
      <c r="I25" s="5" t="s">
        <v>91</v>
      </c>
      <c r="J25" s="7">
        <v>6.8000000000000005E-2</v>
      </c>
      <c r="K25" s="7"/>
      <c r="L25" s="7"/>
      <c r="M25" s="7">
        <f t="shared" si="0"/>
        <v>6.8000000000000005E-2</v>
      </c>
    </row>
    <row r="26" spans="3:13" ht="21">
      <c r="C26" s="3" t="s">
        <v>92</v>
      </c>
      <c r="D26" s="4" t="s">
        <v>86</v>
      </c>
      <c r="E26" s="5" t="s">
        <v>16</v>
      </c>
      <c r="F26" s="5">
        <v>14</v>
      </c>
      <c r="G26" s="5">
        <v>82677463</v>
      </c>
      <c r="H26" s="6" t="s">
        <v>93</v>
      </c>
      <c r="I26" s="5" t="s">
        <v>94</v>
      </c>
      <c r="J26" s="7">
        <v>1.6539999999999999</v>
      </c>
      <c r="K26" s="7"/>
      <c r="L26" s="7"/>
      <c r="M26" s="7">
        <f t="shared" si="0"/>
        <v>1.6539999999999999</v>
      </c>
    </row>
    <row r="27" spans="3:13" ht="21">
      <c r="C27" s="3" t="s">
        <v>95</v>
      </c>
      <c r="D27" s="4" t="s">
        <v>96</v>
      </c>
      <c r="E27" s="5" t="s">
        <v>21</v>
      </c>
      <c r="F27" s="5">
        <v>7</v>
      </c>
      <c r="G27" s="5">
        <v>90916224</v>
      </c>
      <c r="H27" s="6" t="s">
        <v>97</v>
      </c>
      <c r="I27" s="5" t="s">
        <v>98</v>
      </c>
      <c r="J27" s="7">
        <v>0.56499999999999995</v>
      </c>
      <c r="K27" s="7">
        <v>2.4500000000000002</v>
      </c>
      <c r="L27" s="7"/>
      <c r="M27" s="7">
        <f>J27+K27</f>
        <v>3.0150000000000001</v>
      </c>
    </row>
    <row r="28" spans="3:13" ht="21">
      <c r="C28" s="3" t="s">
        <v>99</v>
      </c>
      <c r="D28" s="4" t="s">
        <v>100</v>
      </c>
      <c r="E28" s="5" t="s">
        <v>16</v>
      </c>
      <c r="F28" s="5">
        <v>22</v>
      </c>
      <c r="G28" s="5">
        <v>85485158</v>
      </c>
      <c r="H28" s="6" t="s">
        <v>101</v>
      </c>
      <c r="I28" s="5" t="s">
        <v>102</v>
      </c>
      <c r="J28" s="7">
        <v>0.91900000000000004</v>
      </c>
      <c r="K28" s="7"/>
      <c r="L28" s="7"/>
      <c r="M28" s="7">
        <f t="shared" si="0"/>
        <v>0.91900000000000004</v>
      </c>
    </row>
    <row r="29" spans="3:13" ht="21">
      <c r="C29" s="3" t="s">
        <v>103</v>
      </c>
      <c r="D29" s="4" t="s">
        <v>104</v>
      </c>
      <c r="E29" s="5" t="s">
        <v>21</v>
      </c>
      <c r="F29" s="5">
        <v>7</v>
      </c>
      <c r="G29" s="5">
        <v>9425155</v>
      </c>
      <c r="H29" s="6" t="s">
        <v>105</v>
      </c>
      <c r="I29" s="5" t="s">
        <v>106</v>
      </c>
      <c r="J29" s="7">
        <v>0.14799999999999999</v>
      </c>
      <c r="K29" s="7">
        <v>0.28799999999999998</v>
      </c>
      <c r="L29" s="7"/>
      <c r="M29" s="7">
        <f>J29+K29</f>
        <v>0.43599999999999994</v>
      </c>
    </row>
    <row r="30" spans="3:13" ht="21">
      <c r="C30" s="3" t="s">
        <v>107</v>
      </c>
      <c r="D30" s="4" t="s">
        <v>108</v>
      </c>
      <c r="E30" s="5" t="s">
        <v>16</v>
      </c>
      <c r="F30" s="5">
        <v>14</v>
      </c>
      <c r="G30" s="5">
        <v>8731610</v>
      </c>
      <c r="H30" s="6" t="s">
        <v>109</v>
      </c>
      <c r="I30" s="5" t="s">
        <v>110</v>
      </c>
      <c r="J30" s="7">
        <v>6.3559999999999999</v>
      </c>
      <c r="K30" s="7"/>
      <c r="L30" s="7"/>
      <c r="M30" s="7">
        <f t="shared" si="0"/>
        <v>6.3559999999999999</v>
      </c>
    </row>
    <row r="31" spans="3:13" ht="21">
      <c r="C31" s="3" t="s">
        <v>111</v>
      </c>
      <c r="D31" s="4" t="s">
        <v>112</v>
      </c>
      <c r="E31" s="5" t="s">
        <v>16</v>
      </c>
      <c r="F31" s="5">
        <v>11</v>
      </c>
      <c r="G31" s="5">
        <v>8253742</v>
      </c>
      <c r="H31" s="6" t="s">
        <v>113</v>
      </c>
      <c r="I31" s="5" t="s">
        <v>114</v>
      </c>
      <c r="J31" s="7">
        <v>1.9350000000000001</v>
      </c>
      <c r="K31" s="7"/>
      <c r="L31" s="7"/>
      <c r="M31" s="7">
        <f t="shared" si="0"/>
        <v>1.9350000000000001</v>
      </c>
    </row>
    <row r="32" spans="3:13" ht="21">
      <c r="C32" s="3" t="s">
        <v>115</v>
      </c>
      <c r="D32" s="4" t="s">
        <v>116</v>
      </c>
      <c r="E32" s="5" t="s">
        <v>16</v>
      </c>
      <c r="F32" s="5">
        <v>14</v>
      </c>
      <c r="G32" s="5">
        <v>9857283</v>
      </c>
      <c r="H32" s="6" t="s">
        <v>117</v>
      </c>
      <c r="I32" s="5" t="s">
        <v>118</v>
      </c>
      <c r="J32" s="7">
        <v>0.44700000000000001</v>
      </c>
      <c r="K32" s="7"/>
      <c r="L32" s="7"/>
      <c r="M32" s="7">
        <f t="shared" si="0"/>
        <v>0.44700000000000001</v>
      </c>
    </row>
    <row r="33" spans="3:13" ht="21">
      <c r="C33" s="3" t="s">
        <v>119</v>
      </c>
      <c r="D33" s="4" t="s">
        <v>120</v>
      </c>
      <c r="E33" s="5" t="s">
        <v>21</v>
      </c>
      <c r="F33" s="5">
        <v>27</v>
      </c>
      <c r="G33" s="5">
        <v>46777389</v>
      </c>
      <c r="H33" s="6" t="s">
        <v>121</v>
      </c>
      <c r="I33" s="5" t="s">
        <v>122</v>
      </c>
      <c r="J33" s="7">
        <v>4.4669999999999996</v>
      </c>
      <c r="K33" s="7">
        <v>14.162000000000001</v>
      </c>
      <c r="L33" s="7"/>
      <c r="M33" s="7">
        <f>J33+K33</f>
        <v>18.629000000000001</v>
      </c>
    </row>
    <row r="34" spans="3:13" ht="21">
      <c r="C34" s="3" t="s">
        <v>123</v>
      </c>
      <c r="D34" s="4" t="s">
        <v>124</v>
      </c>
      <c r="E34" s="5" t="s">
        <v>16</v>
      </c>
      <c r="F34" s="5">
        <v>9</v>
      </c>
      <c r="G34" s="5">
        <v>90734018</v>
      </c>
      <c r="H34" s="6" t="s">
        <v>125</v>
      </c>
      <c r="I34" s="5" t="s">
        <v>126</v>
      </c>
      <c r="J34" s="7">
        <v>1.212</v>
      </c>
      <c r="K34" s="7"/>
      <c r="L34" s="7"/>
      <c r="M34" s="7">
        <f t="shared" si="0"/>
        <v>1.212</v>
      </c>
    </row>
    <row r="35" spans="3:13" ht="21">
      <c r="C35" s="3" t="s">
        <v>127</v>
      </c>
      <c r="D35" s="4" t="s">
        <v>128</v>
      </c>
      <c r="E35" s="5" t="s">
        <v>16</v>
      </c>
      <c r="F35" s="5">
        <v>9</v>
      </c>
      <c r="G35" s="5">
        <v>7196249</v>
      </c>
      <c r="H35" s="6" t="s">
        <v>129</v>
      </c>
      <c r="I35" s="5" t="s">
        <v>130</v>
      </c>
      <c r="J35" s="7">
        <v>0.49</v>
      </c>
      <c r="K35" s="7"/>
      <c r="L35" s="7"/>
      <c r="M35" s="7">
        <f t="shared" si="0"/>
        <v>0.49</v>
      </c>
    </row>
    <row r="36" spans="3:13" ht="21">
      <c r="C36" s="3" t="s">
        <v>131</v>
      </c>
      <c r="D36" s="4" t="s">
        <v>132</v>
      </c>
      <c r="E36" s="5" t="s">
        <v>16</v>
      </c>
      <c r="F36" s="5">
        <v>14</v>
      </c>
      <c r="G36" s="5">
        <v>90732469</v>
      </c>
      <c r="H36" s="6" t="s">
        <v>133</v>
      </c>
      <c r="I36" s="5" t="s">
        <v>134</v>
      </c>
      <c r="J36" s="7">
        <v>1.5289999999999999</v>
      </c>
      <c r="K36" s="7"/>
      <c r="L36" s="7"/>
      <c r="M36" s="7">
        <f t="shared" si="0"/>
        <v>1.5289999999999999</v>
      </c>
    </row>
    <row r="37" spans="3:13" ht="21">
      <c r="C37" s="3" t="s">
        <v>135</v>
      </c>
      <c r="D37" s="4" t="s">
        <v>136</v>
      </c>
      <c r="E37" s="5" t="s">
        <v>21</v>
      </c>
      <c r="F37" s="5">
        <v>27</v>
      </c>
      <c r="G37" s="5">
        <v>90076469</v>
      </c>
      <c r="H37" s="6" t="s">
        <v>137</v>
      </c>
      <c r="I37" s="5" t="s">
        <v>138</v>
      </c>
      <c r="J37" s="7">
        <v>16.463000000000001</v>
      </c>
      <c r="K37" s="7">
        <v>16.975000000000001</v>
      </c>
      <c r="L37" s="7"/>
      <c r="M37" s="7">
        <f>J37+K37</f>
        <v>33.438000000000002</v>
      </c>
    </row>
    <row r="38" spans="3:13" ht="21">
      <c r="C38" s="3" t="s">
        <v>139</v>
      </c>
      <c r="D38" s="4" t="s">
        <v>140</v>
      </c>
      <c r="E38" s="5" t="s">
        <v>16</v>
      </c>
      <c r="F38" s="5">
        <v>22</v>
      </c>
      <c r="G38" s="5">
        <v>9489804</v>
      </c>
      <c r="H38" s="6" t="s">
        <v>141</v>
      </c>
      <c r="I38" s="5" t="s">
        <v>142</v>
      </c>
      <c r="J38" s="7">
        <v>5.0490000000000004</v>
      </c>
      <c r="K38" s="7"/>
      <c r="L38" s="7"/>
      <c r="M38" s="7">
        <f t="shared" si="0"/>
        <v>5.0490000000000004</v>
      </c>
    </row>
    <row r="39" spans="3:13" ht="21">
      <c r="C39" s="3" t="s">
        <v>143</v>
      </c>
      <c r="D39" s="4" t="s">
        <v>144</v>
      </c>
      <c r="E39" s="5" t="s">
        <v>16</v>
      </c>
      <c r="F39" s="5">
        <v>22</v>
      </c>
      <c r="G39" s="5">
        <v>7210804</v>
      </c>
      <c r="H39" s="6" t="s">
        <v>145</v>
      </c>
      <c r="I39" s="5" t="s">
        <v>146</v>
      </c>
      <c r="J39" s="7">
        <v>5.5330000000000004</v>
      </c>
      <c r="K39" s="7"/>
      <c r="L39" s="7"/>
      <c r="M39" s="7">
        <f t="shared" si="0"/>
        <v>5.5330000000000004</v>
      </c>
    </row>
    <row r="40" spans="3:13" ht="21">
      <c r="C40" s="3" t="s">
        <v>147</v>
      </c>
      <c r="D40" s="4" t="s">
        <v>148</v>
      </c>
      <c r="E40" s="5" t="s">
        <v>16</v>
      </c>
      <c r="F40" s="5">
        <v>14</v>
      </c>
      <c r="G40" s="5">
        <v>9429159</v>
      </c>
      <c r="H40" s="6" t="s">
        <v>149</v>
      </c>
      <c r="I40" s="5" t="s">
        <v>150</v>
      </c>
      <c r="J40" s="7">
        <v>1.2390000000000001</v>
      </c>
      <c r="K40" s="7"/>
      <c r="L40" s="7"/>
      <c r="M40" s="7">
        <f t="shared" si="0"/>
        <v>1.2390000000000001</v>
      </c>
    </row>
    <row r="41" spans="3:13" ht="21">
      <c r="C41" s="3" t="s">
        <v>151</v>
      </c>
      <c r="D41" s="4" t="s">
        <v>152</v>
      </c>
      <c r="E41" s="5" t="s">
        <v>16</v>
      </c>
      <c r="F41" s="5">
        <v>27</v>
      </c>
      <c r="G41" s="5">
        <v>88498880</v>
      </c>
      <c r="H41" s="6" t="s">
        <v>149</v>
      </c>
      <c r="I41" s="5" t="s">
        <v>153</v>
      </c>
      <c r="J41" s="7">
        <v>4.7489999999999997</v>
      </c>
      <c r="K41" s="7"/>
      <c r="L41" s="7"/>
      <c r="M41" s="7">
        <f t="shared" si="0"/>
        <v>4.7489999999999997</v>
      </c>
    </row>
    <row r="42" spans="3:13" ht="21">
      <c r="C42" s="3" t="s">
        <v>154</v>
      </c>
      <c r="D42" s="4" t="s">
        <v>155</v>
      </c>
      <c r="E42" s="5" t="s">
        <v>34</v>
      </c>
      <c r="F42" s="5">
        <v>41</v>
      </c>
      <c r="G42" s="5">
        <v>96861461</v>
      </c>
      <c r="H42" s="6" t="s">
        <v>156</v>
      </c>
      <c r="I42" s="5" t="s">
        <v>157</v>
      </c>
      <c r="J42" s="7">
        <v>8.1349999999999998</v>
      </c>
      <c r="K42" s="7"/>
      <c r="L42" s="7"/>
      <c r="M42" s="7">
        <f t="shared" si="0"/>
        <v>8.1349999999999998</v>
      </c>
    </row>
    <row r="43" spans="3:13" ht="21">
      <c r="C43" s="3" t="s">
        <v>158</v>
      </c>
      <c r="D43" s="4" t="s">
        <v>159</v>
      </c>
      <c r="E43" s="5" t="s">
        <v>16</v>
      </c>
      <c r="F43" s="5">
        <v>22</v>
      </c>
      <c r="G43" s="5">
        <v>63659269</v>
      </c>
      <c r="H43" s="6" t="s">
        <v>160</v>
      </c>
      <c r="I43" s="5" t="s">
        <v>161</v>
      </c>
      <c r="J43" s="7">
        <v>43.036999999999999</v>
      </c>
      <c r="K43" s="7"/>
      <c r="L43" s="7"/>
      <c r="M43" s="7">
        <f t="shared" si="0"/>
        <v>43.036999999999999</v>
      </c>
    </row>
    <row r="44" spans="3:13" ht="21">
      <c r="C44" s="3" t="s">
        <v>162</v>
      </c>
      <c r="D44" s="4" t="s">
        <v>159</v>
      </c>
      <c r="E44" s="5" t="s">
        <v>21</v>
      </c>
      <c r="F44" s="5">
        <v>27</v>
      </c>
      <c r="G44" s="5">
        <v>63008926</v>
      </c>
      <c r="H44" s="6" t="s">
        <v>163</v>
      </c>
      <c r="I44" s="5" t="s">
        <v>164</v>
      </c>
      <c r="J44" s="7">
        <v>5.3730000000000002</v>
      </c>
      <c r="K44" s="7">
        <v>20.771999999999998</v>
      </c>
      <c r="L44" s="7"/>
      <c r="M44" s="7">
        <f>J44+K44</f>
        <v>26.145</v>
      </c>
    </row>
    <row r="45" spans="3:13" ht="21">
      <c r="C45" s="3" t="s">
        <v>165</v>
      </c>
      <c r="D45" s="4" t="s">
        <v>166</v>
      </c>
      <c r="E45" s="5" t="s">
        <v>70</v>
      </c>
      <c r="F45" s="5">
        <v>21</v>
      </c>
      <c r="G45" s="5">
        <v>4943314</v>
      </c>
      <c r="H45" s="6" t="s">
        <v>167</v>
      </c>
      <c r="I45" s="5" t="s">
        <v>168</v>
      </c>
      <c r="J45" s="7">
        <v>13.077999999999999</v>
      </c>
      <c r="K45" s="7"/>
      <c r="L45" s="7"/>
      <c r="M45" s="7">
        <f t="shared" si="0"/>
        <v>13.077999999999999</v>
      </c>
    </row>
    <row r="46" spans="3:13" ht="21">
      <c r="C46" s="3" t="s">
        <v>169</v>
      </c>
      <c r="D46" s="4" t="s">
        <v>170</v>
      </c>
      <c r="E46" s="5" t="s">
        <v>21</v>
      </c>
      <c r="F46" s="5">
        <v>14</v>
      </c>
      <c r="G46" s="5">
        <v>47892418</v>
      </c>
      <c r="H46" s="6" t="s">
        <v>171</v>
      </c>
      <c r="I46" s="5" t="s">
        <v>172</v>
      </c>
      <c r="J46" s="7">
        <v>6.9109999999999996</v>
      </c>
      <c r="K46" s="7">
        <v>31.030999999999999</v>
      </c>
      <c r="L46" s="7"/>
      <c r="M46" s="7">
        <f>J46+K46</f>
        <v>37.942</v>
      </c>
    </row>
    <row r="47" spans="3:13" ht="21">
      <c r="C47" s="3" t="s">
        <v>173</v>
      </c>
      <c r="D47" s="4" t="s">
        <v>174</v>
      </c>
      <c r="E47" s="5" t="s">
        <v>16</v>
      </c>
      <c r="F47" s="5">
        <v>14</v>
      </c>
      <c r="G47" s="5">
        <v>3524933</v>
      </c>
      <c r="H47" s="6" t="s">
        <v>175</v>
      </c>
      <c r="I47" s="5" t="s">
        <v>176</v>
      </c>
      <c r="J47" s="7">
        <v>2.7690000000000001</v>
      </c>
      <c r="K47" s="7"/>
      <c r="L47" s="7"/>
      <c r="M47" s="7">
        <f t="shared" si="0"/>
        <v>2.7690000000000001</v>
      </c>
    </row>
    <row r="48" spans="3:13" ht="21">
      <c r="C48" s="3" t="s">
        <v>177</v>
      </c>
      <c r="D48" s="4" t="s">
        <v>174</v>
      </c>
      <c r="E48" s="5" t="s">
        <v>34</v>
      </c>
      <c r="F48" s="5">
        <v>41</v>
      </c>
      <c r="G48" s="5">
        <v>40612774</v>
      </c>
      <c r="H48" s="6" t="s">
        <v>178</v>
      </c>
      <c r="I48" s="5" t="s">
        <v>179</v>
      </c>
      <c r="J48" s="7">
        <v>9.8130000000000006</v>
      </c>
      <c r="K48" s="7"/>
      <c r="L48" s="7"/>
      <c r="M48" s="7">
        <f t="shared" si="0"/>
        <v>9.8130000000000006</v>
      </c>
    </row>
    <row r="49" spans="3:13" ht="21">
      <c r="C49" s="3" t="s">
        <v>180</v>
      </c>
      <c r="D49" s="4" t="s">
        <v>181</v>
      </c>
      <c r="E49" s="5" t="s">
        <v>16</v>
      </c>
      <c r="F49" s="5">
        <v>17</v>
      </c>
      <c r="G49" s="5">
        <v>9160907</v>
      </c>
      <c r="H49" s="6" t="s">
        <v>182</v>
      </c>
      <c r="I49" s="5" t="s">
        <v>183</v>
      </c>
      <c r="J49" s="7">
        <v>4.84</v>
      </c>
      <c r="K49" s="7"/>
      <c r="L49" s="7"/>
      <c r="M49" s="7">
        <f t="shared" si="0"/>
        <v>4.84</v>
      </c>
    </row>
    <row r="50" spans="3:13" ht="21">
      <c r="C50" s="3" t="s">
        <v>184</v>
      </c>
      <c r="D50" s="4" t="s">
        <v>185</v>
      </c>
      <c r="E50" s="5" t="s">
        <v>21</v>
      </c>
      <c r="F50" s="5">
        <v>27</v>
      </c>
      <c r="G50" s="5">
        <v>12107772</v>
      </c>
      <c r="H50" s="6" t="s">
        <v>186</v>
      </c>
      <c r="I50" s="5" t="s">
        <v>187</v>
      </c>
      <c r="J50" s="7">
        <v>1.411</v>
      </c>
      <c r="K50" s="7">
        <v>6.5430000000000001</v>
      </c>
      <c r="L50" s="7"/>
      <c r="M50" s="7">
        <f>J50+K50</f>
        <v>7.9540000000000006</v>
      </c>
    </row>
    <row r="51" spans="3:13" ht="21">
      <c r="C51" s="3" t="s">
        <v>188</v>
      </c>
      <c r="D51" s="4" t="s">
        <v>189</v>
      </c>
      <c r="E51" s="5" t="s">
        <v>190</v>
      </c>
      <c r="F51" s="5">
        <v>350</v>
      </c>
      <c r="G51" s="5">
        <v>38893475</v>
      </c>
      <c r="H51" s="6" t="s">
        <v>191</v>
      </c>
      <c r="I51" s="5" t="s">
        <v>192</v>
      </c>
      <c r="J51" s="7">
        <v>385.678</v>
      </c>
      <c r="K51" s="7">
        <v>280.52100000000002</v>
      </c>
      <c r="L51" s="7">
        <v>1598.933</v>
      </c>
      <c r="M51" s="7">
        <f>J51+K51+L51</f>
        <v>2265.1320000000001</v>
      </c>
    </row>
    <row r="52" spans="3:13" ht="21">
      <c r="C52" s="3" t="s">
        <v>193</v>
      </c>
      <c r="D52" s="4" t="s">
        <v>194</v>
      </c>
      <c r="E52" s="5" t="s">
        <v>190</v>
      </c>
      <c r="F52" s="5">
        <v>70</v>
      </c>
      <c r="G52" s="5">
        <v>6711735</v>
      </c>
      <c r="H52" s="6" t="s">
        <v>195</v>
      </c>
      <c r="I52" s="5" t="s">
        <v>196</v>
      </c>
      <c r="J52" s="7">
        <v>25.016999999999999</v>
      </c>
      <c r="K52" s="7">
        <v>18.059999999999999</v>
      </c>
      <c r="L52" s="7">
        <v>89.406000000000006</v>
      </c>
      <c r="M52" s="8">
        <f>J52+K52+L52</f>
        <v>132.483</v>
      </c>
    </row>
    <row r="53" spans="3:13" ht="21">
      <c r="C53" s="3" t="s">
        <v>197</v>
      </c>
      <c r="D53" s="4" t="s">
        <v>198</v>
      </c>
      <c r="E53" s="5" t="s">
        <v>26</v>
      </c>
      <c r="F53" s="5">
        <v>80</v>
      </c>
      <c r="G53" s="5">
        <v>42204739</v>
      </c>
      <c r="H53" s="6" t="s">
        <v>199</v>
      </c>
      <c r="I53" s="5" t="s">
        <v>200</v>
      </c>
      <c r="J53" s="7">
        <v>126.652</v>
      </c>
      <c r="K53" s="7">
        <v>397.04899999999998</v>
      </c>
      <c r="L53" s="7"/>
      <c r="M53" s="7">
        <f>J53+K53</f>
        <v>523.70100000000002</v>
      </c>
    </row>
    <row r="54" spans="3:13" ht="21">
      <c r="C54" s="3" t="s">
        <v>201</v>
      </c>
      <c r="D54" s="4" t="s">
        <v>202</v>
      </c>
      <c r="E54" s="5" t="s">
        <v>16</v>
      </c>
      <c r="F54" s="5">
        <v>14</v>
      </c>
      <c r="G54" s="5">
        <v>62363228</v>
      </c>
      <c r="H54" s="6" t="s">
        <v>203</v>
      </c>
      <c r="I54" s="5" t="s">
        <v>204</v>
      </c>
      <c r="J54" s="7">
        <v>14.651999999999999</v>
      </c>
      <c r="K54" s="7"/>
      <c r="L54" s="7"/>
      <c r="M54" s="7">
        <f>J54</f>
        <v>14.651999999999999</v>
      </c>
    </row>
    <row r="55" spans="3:13" ht="21">
      <c r="C55" s="3" t="s">
        <v>205</v>
      </c>
      <c r="D55" s="4" t="s">
        <v>206</v>
      </c>
      <c r="E55" s="5" t="s">
        <v>16</v>
      </c>
      <c r="F55" s="5">
        <v>9</v>
      </c>
      <c r="G55" s="5">
        <v>3677928</v>
      </c>
      <c r="H55" s="6" t="s">
        <v>207</v>
      </c>
      <c r="I55" s="5" t="s">
        <v>208</v>
      </c>
      <c r="J55" s="7">
        <v>3.6970000000000001</v>
      </c>
      <c r="K55" s="7"/>
      <c r="L55" s="7"/>
      <c r="M55" s="7">
        <f>J55</f>
        <v>3.6970000000000001</v>
      </c>
    </row>
    <row r="56" spans="3:13" ht="21">
      <c r="C56" s="3" t="s">
        <v>209</v>
      </c>
      <c r="D56" s="4" t="s">
        <v>210</v>
      </c>
      <c r="E56" s="5" t="s">
        <v>16</v>
      </c>
      <c r="F56" s="5">
        <v>9</v>
      </c>
      <c r="G56" s="5">
        <v>90921823</v>
      </c>
      <c r="H56" s="6" t="s">
        <v>211</v>
      </c>
      <c r="I56" s="5" t="s">
        <v>212</v>
      </c>
      <c r="J56" s="7">
        <v>0.126</v>
      </c>
      <c r="K56" s="7"/>
      <c r="L56" s="7"/>
      <c r="M56" s="7">
        <f>J56</f>
        <v>0.126</v>
      </c>
    </row>
    <row r="57" spans="3:13" ht="21">
      <c r="C57" s="3" t="s">
        <v>213</v>
      </c>
      <c r="D57" s="4" t="s">
        <v>214</v>
      </c>
      <c r="E57" s="5" t="s">
        <v>21</v>
      </c>
      <c r="F57" s="5">
        <v>9</v>
      </c>
      <c r="G57" s="5">
        <v>82677479</v>
      </c>
      <c r="H57" s="6" t="s">
        <v>215</v>
      </c>
      <c r="I57" s="5" t="s">
        <v>216</v>
      </c>
      <c r="J57" s="7">
        <v>0.13400000000000001</v>
      </c>
      <c r="K57" s="7">
        <v>0.57299999999999995</v>
      </c>
      <c r="L57" s="7"/>
      <c r="M57" s="7">
        <f>J57+K57</f>
        <v>0.70699999999999996</v>
      </c>
    </row>
    <row r="58" spans="3:13" ht="21">
      <c r="C58" s="3" t="s">
        <v>217</v>
      </c>
      <c r="D58" s="4" t="s">
        <v>218</v>
      </c>
      <c r="E58" s="5" t="s">
        <v>21</v>
      </c>
      <c r="F58" s="5">
        <v>22</v>
      </c>
      <c r="G58" s="5">
        <v>90080635</v>
      </c>
      <c r="H58" s="6" t="s">
        <v>219</v>
      </c>
      <c r="I58" s="5" t="s">
        <v>220</v>
      </c>
      <c r="J58" s="7">
        <v>2.7280000000000002</v>
      </c>
      <c r="K58" s="7">
        <v>15.79</v>
      </c>
      <c r="L58" s="7"/>
      <c r="M58" s="7">
        <f>J58+K58</f>
        <v>18.518000000000001</v>
      </c>
    </row>
    <row r="59" spans="3:13" ht="21">
      <c r="C59" s="3" t="s">
        <v>221</v>
      </c>
      <c r="D59" s="4" t="s">
        <v>222</v>
      </c>
      <c r="E59" s="5" t="s">
        <v>16</v>
      </c>
      <c r="F59" s="5">
        <v>11</v>
      </c>
      <c r="G59" s="5">
        <v>7876750</v>
      </c>
      <c r="H59" s="6" t="s">
        <v>223</v>
      </c>
      <c r="I59" s="5" t="s">
        <v>224</v>
      </c>
      <c r="J59" s="7">
        <v>4.2969999999999997</v>
      </c>
      <c r="K59" s="7"/>
      <c r="L59" s="7"/>
      <c r="M59" s="7">
        <f>J59</f>
        <v>4.2969999999999997</v>
      </c>
    </row>
    <row r="60" spans="3:13" ht="21">
      <c r="C60" s="3" t="s">
        <v>225</v>
      </c>
      <c r="D60" s="4" t="s">
        <v>226</v>
      </c>
      <c r="E60" s="5" t="s">
        <v>21</v>
      </c>
      <c r="F60" s="5">
        <v>22</v>
      </c>
      <c r="G60" s="5">
        <v>12166547</v>
      </c>
      <c r="H60" s="6" t="s">
        <v>227</v>
      </c>
      <c r="I60" s="5" t="s">
        <v>228</v>
      </c>
      <c r="J60" s="7">
        <v>1.52</v>
      </c>
      <c r="K60" s="7">
        <v>7.4329999999999998</v>
      </c>
      <c r="L60" s="7"/>
      <c r="M60" s="7">
        <f>J60+K60</f>
        <v>8.9529999999999994</v>
      </c>
    </row>
    <row r="61" spans="3:13" ht="21">
      <c r="C61" s="3" t="s">
        <v>229</v>
      </c>
      <c r="D61" s="4" t="s">
        <v>230</v>
      </c>
      <c r="E61" s="5" t="s">
        <v>70</v>
      </c>
      <c r="F61" s="5">
        <v>40</v>
      </c>
      <c r="G61" s="5">
        <v>42203063</v>
      </c>
      <c r="H61" s="6" t="s">
        <v>231</v>
      </c>
      <c r="I61" s="5" t="s">
        <v>232</v>
      </c>
      <c r="J61" s="7">
        <v>71.656000000000006</v>
      </c>
      <c r="K61" s="7"/>
      <c r="L61" s="7"/>
      <c r="M61" s="7">
        <f>J61</f>
        <v>71.656000000000006</v>
      </c>
    </row>
    <row r="62" spans="3:13" ht="21">
      <c r="C62" s="1"/>
      <c r="D62" s="1"/>
      <c r="E62" s="10"/>
      <c r="F62" s="10"/>
      <c r="G62" s="10"/>
      <c r="H62" s="10"/>
      <c r="I62" s="10"/>
      <c r="J62" s="1"/>
      <c r="K62" s="1"/>
      <c r="L62" s="1"/>
      <c r="M62" s="17">
        <f>SUM(M7:M61)</f>
        <v>3503.7460000000005</v>
      </c>
    </row>
    <row r="63" spans="3:13" ht="21">
      <c r="C63" s="1"/>
      <c r="D63" s="1"/>
      <c r="E63" s="10"/>
      <c r="F63" s="10"/>
      <c r="G63" s="10"/>
      <c r="H63" s="10"/>
      <c r="I63" s="10"/>
      <c r="J63" s="1"/>
      <c r="K63" s="1"/>
      <c r="L63" s="1"/>
      <c r="M63" s="1"/>
    </row>
    <row r="64" spans="3:13" ht="21">
      <c r="C64" s="1"/>
      <c r="D64" s="1"/>
      <c r="E64" s="10"/>
      <c r="F64" s="10"/>
      <c r="G64" s="10"/>
      <c r="H64" s="10"/>
      <c r="I64" s="10"/>
      <c r="J64" s="1"/>
      <c r="K64" s="1"/>
      <c r="L64" s="1"/>
      <c r="M64" s="1"/>
    </row>
    <row r="65" spans="3:13" ht="21">
      <c r="C65" s="1"/>
      <c r="D65" s="1"/>
      <c r="E65" s="10"/>
      <c r="F65" s="10"/>
      <c r="G65" s="10"/>
      <c r="H65" s="10"/>
      <c r="I65" s="10"/>
      <c r="J65" s="1"/>
      <c r="K65" s="1"/>
      <c r="L65" s="1"/>
      <c r="M65" s="1"/>
    </row>
    <row r="66" spans="3:13" ht="2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3:13" ht="21">
      <c r="C67" s="1"/>
      <c r="D67" s="1"/>
      <c r="E67" s="11"/>
      <c r="F67" s="11" t="s">
        <v>233</v>
      </c>
      <c r="G67" s="11" t="s">
        <v>234</v>
      </c>
      <c r="H67" s="12"/>
      <c r="I67" s="11" t="s">
        <v>235</v>
      </c>
      <c r="J67" s="11" t="s">
        <v>236</v>
      </c>
      <c r="K67" s="1"/>
      <c r="L67" s="1"/>
      <c r="M67" s="1"/>
    </row>
    <row r="68" spans="3:13" ht="21">
      <c r="C68" s="1"/>
      <c r="D68" s="1"/>
      <c r="E68" s="11" t="s">
        <v>16</v>
      </c>
      <c r="F68" s="7">
        <f>J7+J13+J14+J17+J19+J22+J23+J25+J26+J28+J30+J31+J32+J34+J35+J36+J38+J39+J40+J41+J43+J47+J49+J54+J55+J56+J59</f>
        <v>161.89499999999998</v>
      </c>
      <c r="G68" s="7"/>
      <c r="H68" s="13"/>
      <c r="I68" s="7"/>
      <c r="J68" s="14">
        <f>M7+M13+M14+M17+M19+M22+M23+M25+M26+M28+M30+M31+M32+M34+M35+M36+M38+M39+M40+M41+M43+M47+M49+M54+M55+M56+M59</f>
        <v>161.89499999999998</v>
      </c>
      <c r="K68" s="15"/>
      <c r="L68" s="1"/>
      <c r="M68" s="1"/>
    </row>
    <row r="69" spans="3:13" ht="21">
      <c r="C69" s="1"/>
      <c r="D69" s="1"/>
      <c r="E69" s="11" t="s">
        <v>237</v>
      </c>
      <c r="F69" s="7">
        <f>J9+J53</f>
        <v>132.84899999999999</v>
      </c>
      <c r="G69" s="7">
        <f>K9+K53</f>
        <v>412.95099999999996</v>
      </c>
      <c r="H69" s="13"/>
      <c r="I69" s="7"/>
      <c r="J69" s="14">
        <f>M9+M53</f>
        <v>545.80000000000007</v>
      </c>
      <c r="K69" s="15"/>
      <c r="L69" s="1"/>
      <c r="M69" s="1"/>
    </row>
    <row r="70" spans="3:13" ht="21">
      <c r="C70" s="1"/>
      <c r="D70" s="1"/>
      <c r="E70" s="11" t="s">
        <v>70</v>
      </c>
      <c r="F70" s="7">
        <f>J61+J45+J20</f>
        <v>96.000000000000014</v>
      </c>
      <c r="G70" s="7"/>
      <c r="H70" s="13"/>
      <c r="I70" s="7"/>
      <c r="J70" s="14">
        <f>M61+M45+M20</f>
        <v>96.000000000000014</v>
      </c>
      <c r="K70" s="1"/>
      <c r="L70" s="1"/>
      <c r="M70" s="1"/>
    </row>
    <row r="71" spans="3:13" ht="21">
      <c r="C71" s="1"/>
      <c r="D71" s="1"/>
      <c r="E71" s="11" t="s">
        <v>34</v>
      </c>
      <c r="F71" s="7">
        <f>J11+J12+J24+J42+J48</f>
        <v>103.48100000000001</v>
      </c>
      <c r="G71" s="7"/>
      <c r="H71" s="13"/>
      <c r="I71" s="7"/>
      <c r="J71" s="14">
        <f>M11+M12+M24+M42+M48</f>
        <v>103.48100000000001</v>
      </c>
      <c r="K71" s="1"/>
      <c r="L71" s="1"/>
      <c r="M71" s="1"/>
    </row>
    <row r="72" spans="3:13" ht="21">
      <c r="C72" s="1"/>
      <c r="D72" s="1"/>
      <c r="E72" s="11" t="s">
        <v>190</v>
      </c>
      <c r="F72" s="7">
        <f>J51+J52</f>
        <v>410.69499999999999</v>
      </c>
      <c r="G72" s="7">
        <f>K51+K52</f>
        <v>298.58100000000002</v>
      </c>
      <c r="H72" s="13"/>
      <c r="I72" s="7">
        <f>L51+L52</f>
        <v>1688.3389999999999</v>
      </c>
      <c r="J72" s="14">
        <f>M51+M52</f>
        <v>2397.6150000000002</v>
      </c>
      <c r="K72" s="15"/>
      <c r="L72" s="1"/>
      <c r="M72" s="1"/>
    </row>
    <row r="73" spans="3:13" ht="21">
      <c r="C73" s="1"/>
      <c r="D73" s="1"/>
      <c r="E73" s="11" t="s">
        <v>21</v>
      </c>
      <c r="F73" s="7">
        <f>J8+J10+J15+J16+J18+J21+J27+J29+J33+J37+J44+J46+J50+J57+J58+J60</f>
        <v>47.689000000000007</v>
      </c>
      <c r="G73" s="7">
        <f>K8+K10+K15+K16+K18+K21+K27+K29+K33+K37+K44+K46+K50+K57+K58+K60</f>
        <v>151.26599999999999</v>
      </c>
      <c r="H73" s="7"/>
      <c r="I73" s="7"/>
      <c r="J73" s="14">
        <f>M8+M10+M15+M16+M18+M21+M27+M29+M33+M37+M44+M46+M50+M57+M58+M60</f>
        <v>198.95500000000001</v>
      </c>
      <c r="K73" s="15"/>
      <c r="L73" s="1"/>
      <c r="M73" s="1"/>
    </row>
    <row r="74" spans="3:13" ht="21">
      <c r="C74" s="1"/>
      <c r="D74" s="1"/>
      <c r="E74" s="1"/>
      <c r="F74" s="15"/>
      <c r="G74" s="15"/>
      <c r="H74" s="15"/>
      <c r="I74" s="16" t="s">
        <v>238</v>
      </c>
      <c r="J74" s="18">
        <f>J68+J69+J70+J71+J72+J73</f>
        <v>3503.7460000000001</v>
      </c>
      <c r="K74" s="1"/>
      <c r="L74" s="1"/>
      <c r="M74" s="1"/>
    </row>
  </sheetData>
  <mergeCells count="11">
    <mergeCell ref="M4:M6"/>
    <mergeCell ref="C2:M2"/>
    <mergeCell ref="D3:M3"/>
    <mergeCell ref="C4:C6"/>
    <mergeCell ref="D4:D6"/>
    <mergeCell ref="E4:E6"/>
    <mergeCell ref="F4:F6"/>
    <mergeCell ref="G4:G6"/>
    <mergeCell ref="H4:H6"/>
    <mergeCell ref="I4:I6"/>
    <mergeCell ref="J4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Osysko</dc:creator>
  <cp:lastModifiedBy>sekretariat</cp:lastModifiedBy>
  <dcterms:created xsi:type="dcterms:W3CDTF">2021-10-29T07:45:19Z</dcterms:created>
  <dcterms:modified xsi:type="dcterms:W3CDTF">2021-10-29T12:10:04Z</dcterms:modified>
</cp:coreProperties>
</file>